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port"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2">
    <numFmt numFmtId="164" formatCode="$#,##0;($#,##0);-"/>
    <numFmt numFmtId="165" formatCode="0.0%;(0.0%);-"/>
  </numFmts>
  <fonts count="7">
    <font>
      <name val="Calibri"/>
      <family val="2"/>
      <color theme="1"/>
      <sz val="11"/>
      <scheme val="minor"/>
    </font>
    <font>
      <name val="Arial"/>
      <b val="1"/>
      <sz val="14"/>
    </font>
    <font>
      <name val="Arial"/>
      <b val="1"/>
    </font>
    <font>
      <name val="Arial"/>
    </font>
    <font>
      <name val="Arial"/>
      <i val="1"/>
      <color rgb="00555555"/>
    </font>
    <font>
      <name val="Arial"/>
      <color rgb="000000FF"/>
    </font>
    <font>
      <name val="Arial"/>
      <b val="1"/>
      <color rgb="00FFFFFF"/>
    </font>
  </fonts>
  <fills count="5">
    <fill>
      <patternFill/>
    </fill>
    <fill>
      <patternFill patternType="gray125"/>
    </fill>
    <fill>
      <patternFill patternType="solid">
        <fgColor rgb="00FFF59D"/>
      </patternFill>
    </fill>
    <fill>
      <patternFill patternType="solid">
        <fgColor rgb="00E8F1EE"/>
      </patternFill>
    </fill>
    <fill>
      <patternFill patternType="solid">
        <fgColor rgb="000D635A"/>
      </patternFill>
    </fill>
  </fills>
  <borders count="2">
    <border>
      <left/>
      <right/>
      <top/>
      <bottom/>
      <diagonal/>
    </border>
    <border>
      <top style="thin"/>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2" fillId="0" borderId="0" pivotButton="0" quotePrefix="0" xfId="0"/>
    <xf numFmtId="0" fontId="5" fillId="2" borderId="0" pivotButton="0" quotePrefix="0" xfId="0"/>
    <xf numFmtId="1" fontId="5" fillId="2" borderId="0" pivotButton="0" quotePrefix="0" xfId="0"/>
    <xf numFmtId="0" fontId="2" fillId="3" borderId="0" pivotButton="0" quotePrefix="0" xfId="0"/>
    <xf numFmtId="0" fontId="0" fillId="3" borderId="0" pivotButton="0" quotePrefix="0" xfId="0"/>
    <xf numFmtId="164" fontId="2" fillId="0" borderId="0" pivotButton="0" quotePrefix="0" xfId="0"/>
    <xf numFmtId="0" fontId="6" fillId="4" borderId="0" applyAlignment="1" pivotButton="0" quotePrefix="0" xfId="0">
      <alignment vertical="center" wrapText="1"/>
    </xf>
    <xf numFmtId="164" fontId="5" fillId="2" borderId="0" pivotButton="0" quotePrefix="0" xfId="0"/>
    <xf numFmtId="164" fontId="3" fillId="0" borderId="0" pivotButton="0" quotePrefix="0" xfId="0"/>
    <xf numFmtId="164" fontId="2" fillId="0" borderId="1" pivotButton="0" quotePrefix="0" xfId="0"/>
    <xf numFmtId="165" fontId="3" fillId="0" borderId="0" pivotButton="0" quotePrefix="0" xfId="0"/>
    <xf numFmtId="0" fontId="2" fillId="0" borderId="1" pivotButton="0" quotePrefix="0" xfId="0"/>
    <xf numFmtId="165" fontId="2" fillId="0" borderId="1" pivotButton="0" quotePrefix="0" xfId="0"/>
    <xf numFmtId="0" fontId="0" fillId="0" borderId="1" pivotButton="0" quotePrefix="0" xfId="0"/>
    <xf numFmtId="1"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68"/>
  <sheetViews>
    <sheetView tabSelected="1" workbookViewId="0">
      <selection activeCell="A1" sqref="A1"/>
    </sheetView>
  </sheetViews>
  <sheetFormatPr baseColWidth="8" defaultRowHeight="15"/>
  <cols>
    <col width="32" customWidth="1" min="1" max="1"/>
    <col width="16" customWidth="1" min="2" max="2"/>
    <col width="16" customWidth="1" min="3" max="3"/>
    <col width="16" customWidth="1" min="4" max="4"/>
    <col width="16" customWidth="1" min="5" max="5"/>
    <col width="16" customWidth="1" min="6" max="6"/>
    <col width="16" customWidth="1" min="7" max="7"/>
    <col width="16" customWidth="1" min="8" max="8"/>
    <col width="30" customWidth="1" min="9" max="9"/>
  </cols>
  <sheetData>
    <row r="1">
      <c r="A1" s="1" t="inlineStr">
        <is>
          <t>Monthly Treasurer Report</t>
        </is>
      </c>
    </row>
    <row r="2">
      <c r="A2" s="4" t="inlineStr">
        <is>
          <t>Example values are illustrative (a 10-unit association, March). Replace every yellow cell with your own. Step-by-step help is on the "How to use" tab.</t>
        </is>
      </c>
    </row>
    <row r="4">
      <c r="A4" s="5" t="inlineStr">
        <is>
          <t>Association name</t>
        </is>
      </c>
      <c r="B4" s="6" t="inlineStr">
        <is>
          <t>Example HOA</t>
        </is>
      </c>
    </row>
    <row r="5">
      <c r="A5" s="5" t="inlineStr">
        <is>
          <t>Report month</t>
        </is>
      </c>
      <c r="B5" s="6" t="inlineStr">
        <is>
          <t>March 2027</t>
        </is>
      </c>
    </row>
    <row r="6">
      <c r="A6" s="5" t="inlineStr">
        <is>
          <t>Prepared by</t>
        </is>
      </c>
      <c r="B6" s="6" t="inlineStr">
        <is>
          <t>Treasurer</t>
        </is>
      </c>
    </row>
    <row r="7">
      <c r="A7" s="5" t="inlineStr">
        <is>
          <t>Months elapsed in the fiscal year</t>
        </is>
      </c>
      <c r="B7" s="7" t="n">
        <v>3</v>
      </c>
    </row>
    <row r="9">
      <c r="A9" s="8" t="inlineStr">
        <is>
          <t>SUMMARY</t>
        </is>
      </c>
      <c r="B9" s="9" t="n"/>
      <c r="C9" s="9" t="n"/>
      <c r="D9" s="9" t="n"/>
      <c r="E9" s="9" t="n"/>
      <c r="F9" s="9" t="n"/>
      <c r="G9" s="9" t="n"/>
      <c r="H9" s="9" t="n"/>
      <c r="I9" s="9" t="n"/>
    </row>
    <row r="10">
      <c r="A10" t="inlineStr">
        <is>
          <t>Total cash, all accounts</t>
        </is>
      </c>
      <c r="B10" s="10">
        <f>E21</f>
        <v/>
      </c>
    </row>
    <row r="11">
      <c r="A11" t="inlineStr">
        <is>
          <t>Net income year to date (income minus expenses)</t>
        </is>
      </c>
      <c r="B11" s="10">
        <f>E30-E44</f>
        <v/>
      </c>
      <c r="C11" s="4" t="inlineStr">
        <is>
          <t>Reserve transfers count as an expense line here, so this is after the reserve contribution.</t>
        </is>
      </c>
    </row>
    <row r="12">
      <c r="A12" t="inlineStr">
        <is>
          <t>Total owed by owners (delinquent)</t>
        </is>
      </c>
      <c r="B12" s="10">
        <f>G52</f>
        <v/>
      </c>
    </row>
    <row r="13">
      <c r="A13" t="inlineStr">
        <is>
          <t>Reserve fund ending balance</t>
        </is>
      </c>
      <c r="B13" s="10">
        <f>B60</f>
        <v/>
      </c>
    </row>
    <row r="14">
      <c r="A14" t="inlineStr">
        <is>
          <t>Bank statements reconciled?</t>
        </is>
      </c>
      <c r="B14" s="5">
        <f>IF(SUMPRODUCT(ABS(G18:G20))=0,"Yes, every account matches its statement","No, see Difference column")</f>
        <v/>
      </c>
    </row>
    <row r="16">
      <c r="A16" s="8" t="inlineStr">
        <is>
          <t>1. CASH BALANCES BY ACCOUNT</t>
        </is>
      </c>
      <c r="B16" s="9" t="n"/>
      <c r="C16" s="9" t="n"/>
      <c r="D16" s="9" t="n"/>
      <c r="E16" s="9" t="n"/>
      <c r="F16" s="9" t="n"/>
      <c r="G16" s="9" t="n"/>
      <c r="H16" s="9" t="n"/>
      <c r="I16" s="9" t="n"/>
    </row>
    <row r="17" ht="30" customHeight="1">
      <c r="A17" s="11" t="inlineStr">
        <is>
          <t>Account</t>
        </is>
      </c>
      <c r="B17" s="11" t="inlineStr">
        <is>
          <t>Beginning balance</t>
        </is>
      </c>
      <c r="C17" s="11" t="inlineStr">
        <is>
          <t>Deposits</t>
        </is>
      </c>
      <c r="D17" s="11" t="inlineStr">
        <is>
          <t>Withdrawals</t>
        </is>
      </c>
      <c r="E17" s="11" t="inlineStr">
        <is>
          <t>Ending balance (calculated)</t>
        </is>
      </c>
      <c r="F17" s="11" t="inlineStr">
        <is>
          <t>Bank statement ending balance</t>
        </is>
      </c>
      <c r="G17" s="11" t="inlineStr">
        <is>
          <t>Difference</t>
        </is>
      </c>
      <c r="H17" s="11" t="inlineStr"/>
      <c r="I17" s="11" t="inlineStr">
        <is>
          <t>Notes</t>
        </is>
      </c>
    </row>
    <row r="18">
      <c r="A18" s="6" t="inlineStr">
        <is>
          <t>Operating checking</t>
        </is>
      </c>
      <c r="B18" s="12" t="n">
        <v>18450</v>
      </c>
      <c r="C18" s="12" t="n">
        <v>1992</v>
      </c>
      <c r="D18" s="12" t="n">
        <v>3115</v>
      </c>
      <c r="E18" s="13">
        <f>B18+C18-D18</f>
        <v/>
      </c>
      <c r="F18" s="12" t="n">
        <v>17327</v>
      </c>
      <c r="G18" s="13">
        <f>F18-E18</f>
        <v/>
      </c>
      <c r="I18" s="6" t="inlineStr"/>
    </row>
    <row r="19">
      <c r="A19" s="6" t="inlineStr">
        <is>
          <t>Reserve savings</t>
        </is>
      </c>
      <c r="B19" s="12" t="n">
        <v>41200</v>
      </c>
      <c r="C19" s="12" t="n">
        <v>516</v>
      </c>
      <c r="D19" s="12" t="n">
        <v>0</v>
      </c>
      <c r="E19" s="13">
        <f>B19+C19-D19</f>
        <v/>
      </c>
      <c r="F19" s="12" t="n">
        <v>41716</v>
      </c>
      <c r="G19" s="13">
        <f>F19-E19</f>
        <v/>
      </c>
      <c r="I19" s="6" t="inlineStr"/>
    </row>
    <row r="20">
      <c r="A20" s="6" t="inlineStr"/>
      <c r="B20" s="12" t="n"/>
      <c r="C20" s="12" t="n"/>
      <c r="D20" s="12" t="n"/>
      <c r="E20" s="13">
        <f>B20+C20-D20</f>
        <v/>
      </c>
      <c r="F20" s="12" t="n"/>
      <c r="G20" s="13">
        <f>F20-E20</f>
        <v/>
      </c>
      <c r="I20" s="6" t="inlineStr"/>
    </row>
    <row r="21">
      <c r="A21" s="5" t="inlineStr">
        <is>
          <t>Total cash</t>
        </is>
      </c>
      <c r="B21" s="14">
        <f>SUM(B18:B20)</f>
        <v/>
      </c>
      <c r="C21" s="14">
        <f>SUM(C18:C20)</f>
        <v/>
      </c>
      <c r="D21" s="14">
        <f>SUM(D18:D20)</f>
        <v/>
      </c>
      <c r="E21" s="14">
        <f>SUM(E18:E20)</f>
        <v/>
      </c>
      <c r="F21" s="14">
        <f>SUM(F18:F20)</f>
        <v/>
      </c>
      <c r="G21" s="14">
        <f>SUM(G18:G20)</f>
        <v/>
      </c>
    </row>
    <row r="23">
      <c r="A23" s="8" t="inlineStr">
        <is>
          <t>2. INCOME VS BUDGET</t>
        </is>
      </c>
      <c r="B23" s="9" t="n"/>
      <c r="C23" s="9" t="n"/>
      <c r="D23" s="9" t="n"/>
      <c r="E23" s="9" t="n"/>
      <c r="F23" s="9" t="n"/>
      <c r="G23" s="9" t="n"/>
      <c r="H23" s="9" t="n"/>
      <c r="I23" s="9" t="n"/>
    </row>
    <row r="24" ht="30" customHeight="1">
      <c r="A24" s="11" t="inlineStr">
        <is>
          <t>Category</t>
        </is>
      </c>
      <c r="B24" s="11" t="inlineStr">
        <is>
          <t>Annual budget</t>
        </is>
      </c>
      <c r="C24" s="11" t="inlineStr">
        <is>
          <t>Budget to date</t>
        </is>
      </c>
      <c r="D24" s="11" t="inlineStr">
        <is>
          <t>This month actual</t>
        </is>
      </c>
      <c r="E24" s="11" t="inlineStr">
        <is>
          <t>Year-to-date actual</t>
        </is>
      </c>
      <c r="F24" s="11" t="inlineStr">
        <is>
          <t>Variance to date</t>
        </is>
      </c>
      <c r="G24" s="11" t="inlineStr">
        <is>
          <t>% of annual used</t>
        </is>
      </c>
      <c r="H24" s="11" t="inlineStr"/>
      <c r="I24" s="11" t="inlineStr">
        <is>
          <t>Notes</t>
        </is>
      </c>
    </row>
    <row r="25">
      <c r="A25" s="6" t="inlineStr">
        <is>
          <t>Regular dues</t>
        </is>
      </c>
      <c r="B25" s="12" t="n">
        <v>29880</v>
      </c>
      <c r="C25" s="13">
        <f>B25*$B$7/12</f>
        <v/>
      </c>
      <c r="D25" s="12" t="n">
        <v>1992</v>
      </c>
      <c r="E25" s="12" t="n">
        <v>6723</v>
      </c>
      <c r="F25" s="13">
        <f>E25-C25</f>
        <v/>
      </c>
      <c r="G25" s="15">
        <f>IF(B25&lt;&gt;0,E25/B25,0)</f>
        <v/>
      </c>
      <c r="I25" s="6" t="inlineStr">
        <is>
          <t>Collected. Billed $2,490/month; 2 units behind</t>
        </is>
      </c>
    </row>
    <row r="26">
      <c r="A26" s="6" t="inlineStr">
        <is>
          <t>Special assessments</t>
        </is>
      </c>
      <c r="B26" s="12" t="n">
        <v>0</v>
      </c>
      <c r="C26" s="13">
        <f>B26*$B$7/12</f>
        <v/>
      </c>
      <c r="D26" s="12" t="n">
        <v>0</v>
      </c>
      <c r="E26" s="12" t="n">
        <v>0</v>
      </c>
      <c r="F26" s="13">
        <f>E26-C26</f>
        <v/>
      </c>
      <c r="G26" s="15">
        <f>IF(B26&lt;&gt;0,E26/B26,0)</f>
        <v/>
      </c>
      <c r="I26" s="6" t="inlineStr"/>
    </row>
    <row r="27">
      <c r="A27" s="6" t="inlineStr">
        <is>
          <t>Interest income</t>
        </is>
      </c>
      <c r="B27" s="12" t="n">
        <v>120</v>
      </c>
      <c r="C27" s="13">
        <f>B27*$B$7/12</f>
        <v/>
      </c>
      <c r="D27" s="12" t="n">
        <v>16</v>
      </c>
      <c r="E27" s="12" t="n">
        <v>46</v>
      </c>
      <c r="F27" s="13">
        <f>E27-C27</f>
        <v/>
      </c>
      <c r="G27" s="15">
        <f>IF(B27&lt;&gt;0,E27/B27,0)</f>
        <v/>
      </c>
      <c r="I27" s="6" t="inlineStr">
        <is>
          <t>Reserve savings interest</t>
        </is>
      </c>
    </row>
    <row r="28">
      <c r="A28" s="6" t="inlineStr">
        <is>
          <t>Late fees</t>
        </is>
      </c>
      <c r="B28" s="12" t="n">
        <v>0</v>
      </c>
      <c r="C28" s="13">
        <f>B28*$B$7/12</f>
        <v/>
      </c>
      <c r="D28" s="12" t="n">
        <v>0</v>
      </c>
      <c r="E28" s="12" t="n">
        <v>0</v>
      </c>
      <c r="F28" s="13">
        <f>E28-C28</f>
        <v/>
      </c>
      <c r="G28" s="15">
        <f>IF(B28&lt;&gt;0,E28/B28,0)</f>
        <v/>
      </c>
      <c r="I28" s="6" t="inlineStr"/>
    </row>
    <row r="29">
      <c r="A29" s="6" t="inlineStr"/>
      <c r="B29" s="12" t="n"/>
      <c r="C29" s="13">
        <f>B29*$B$7/12</f>
        <v/>
      </c>
      <c r="D29" s="12" t="n"/>
      <c r="E29" s="12" t="n"/>
      <c r="F29" s="13">
        <f>E29-C29</f>
        <v/>
      </c>
      <c r="G29" s="15">
        <f>IF(B29&lt;&gt;0,E29/B29,0)</f>
        <v/>
      </c>
      <c r="I29" s="6" t="inlineStr"/>
    </row>
    <row r="30">
      <c r="A30" s="16" t="inlineStr">
        <is>
          <t>Total</t>
        </is>
      </c>
      <c r="B30" s="14">
        <f>SUM(B25:B29)</f>
        <v/>
      </c>
      <c r="C30" s="14">
        <f>SUM(C25:C29)</f>
        <v/>
      </c>
      <c r="D30" s="14">
        <f>SUM(D25:D29)</f>
        <v/>
      </c>
      <c r="E30" s="14">
        <f>SUM(E25:E29)</f>
        <v/>
      </c>
      <c r="F30" s="14">
        <f>SUM(F25:F29)</f>
        <v/>
      </c>
      <c r="G30" s="17">
        <f>IF(B30&lt;&gt;0,E30/B30,0)</f>
        <v/>
      </c>
      <c r="H30" s="18" t="n"/>
      <c r="I30" s="18" t="n"/>
    </row>
    <row r="32">
      <c r="A32" s="8" t="inlineStr">
        <is>
          <t>3. EXPENSES VS BUDGET</t>
        </is>
      </c>
      <c r="B32" s="9" t="n"/>
      <c r="C32" s="9" t="n"/>
      <c r="D32" s="9" t="n"/>
      <c r="E32" s="9" t="n"/>
      <c r="F32" s="9" t="n"/>
      <c r="G32" s="9" t="n"/>
      <c r="H32" s="9" t="n"/>
      <c r="I32" s="9" t="n"/>
    </row>
    <row r="33" ht="30" customHeight="1">
      <c r="A33" s="11" t="inlineStr">
        <is>
          <t>Category</t>
        </is>
      </c>
      <c r="B33" s="11" t="inlineStr">
        <is>
          <t>Annual budget</t>
        </is>
      </c>
      <c r="C33" s="11" t="inlineStr">
        <is>
          <t>Budget to date</t>
        </is>
      </c>
      <c r="D33" s="11" t="inlineStr">
        <is>
          <t>This month actual</t>
        </is>
      </c>
      <c r="E33" s="11" t="inlineStr">
        <is>
          <t>Year-to-date actual</t>
        </is>
      </c>
      <c r="F33" s="11" t="inlineStr">
        <is>
          <t>Variance to date</t>
        </is>
      </c>
      <c r="G33" s="11" t="inlineStr">
        <is>
          <t>% of annual used</t>
        </is>
      </c>
      <c r="H33" s="11" t="inlineStr"/>
      <c r="I33" s="11" t="inlineStr">
        <is>
          <t>Notes</t>
        </is>
      </c>
    </row>
    <row r="34">
      <c r="A34" s="6" t="inlineStr">
        <is>
          <t>Insurance</t>
        </is>
      </c>
      <c r="B34" s="12" t="n">
        <v>9600</v>
      </c>
      <c r="C34" s="13">
        <f>B34*$B$7/12</f>
        <v/>
      </c>
      <c r="D34" s="12" t="n">
        <v>0</v>
      </c>
      <c r="E34" s="12" t="n">
        <v>9600</v>
      </c>
      <c r="F34" s="13">
        <f>E34-C34</f>
        <v/>
      </c>
      <c r="G34" s="15">
        <f>IF(B34&lt;&gt;0,E34/B34,0)</f>
        <v/>
      </c>
      <c r="I34" s="6" t="inlineStr">
        <is>
          <t>Annual premium paid in January</t>
        </is>
      </c>
    </row>
    <row r="35">
      <c r="A35" s="6" t="inlineStr">
        <is>
          <t>Landscaping</t>
        </is>
      </c>
      <c r="B35" s="12" t="n">
        <v>4800</v>
      </c>
      <c r="C35" s="13">
        <f>B35*$B$7/12</f>
        <v/>
      </c>
      <c r="D35" s="12" t="n">
        <v>400</v>
      </c>
      <c r="E35" s="12" t="n">
        <v>1200</v>
      </c>
      <c r="F35" s="13">
        <f>E35-C35</f>
        <v/>
      </c>
      <c r="G35" s="15">
        <f>IF(B35&lt;&gt;0,E35/B35,0)</f>
        <v/>
      </c>
      <c r="I35" s="6" t="inlineStr"/>
    </row>
    <row r="36">
      <c r="A36" s="6" t="inlineStr">
        <is>
          <t>Water/Sewer</t>
        </is>
      </c>
      <c r="B36" s="12" t="n">
        <v>3600</v>
      </c>
      <c r="C36" s="13">
        <f>B36*$B$7/12</f>
        <v/>
      </c>
      <c r="D36" s="12" t="n">
        <v>305</v>
      </c>
      <c r="E36" s="12" t="n">
        <v>880</v>
      </c>
      <c r="F36" s="13">
        <f>E36-C36</f>
        <v/>
      </c>
      <c r="G36" s="15">
        <f>IF(B36&lt;&gt;0,E36/B36,0)</f>
        <v/>
      </c>
      <c r="I36" s="6" t="inlineStr"/>
    </row>
    <row r="37">
      <c r="A37" s="6" t="inlineStr">
        <is>
          <t>Utilities (common electric)</t>
        </is>
      </c>
      <c r="B37" s="12" t="n">
        <v>1200</v>
      </c>
      <c r="C37" s="13">
        <f>B37*$B$7/12</f>
        <v/>
      </c>
      <c r="D37" s="12" t="n">
        <v>95</v>
      </c>
      <c r="E37" s="12" t="n">
        <v>310</v>
      </c>
      <c r="F37" s="13">
        <f>E37-C37</f>
        <v/>
      </c>
      <c r="G37" s="15">
        <f>IF(B37&lt;&gt;0,E37/B37,0)</f>
        <v/>
      </c>
      <c r="I37" s="6" t="inlineStr"/>
    </row>
    <row r="38">
      <c r="A38" s="6" t="inlineStr">
        <is>
          <t>Repairs &amp; Maintenance</t>
        </is>
      </c>
      <c r="B38" s="12" t="n">
        <v>3000</v>
      </c>
      <c r="C38" s="13">
        <f>B38*$B$7/12</f>
        <v/>
      </c>
      <c r="D38" s="12" t="n">
        <v>1765</v>
      </c>
      <c r="E38" s="12" t="n">
        <v>1990</v>
      </c>
      <c r="F38" s="13">
        <f>E38-C38</f>
        <v/>
      </c>
      <c r="G38" s="15">
        <f>IF(B38&lt;&gt;0,E38/B38,0)</f>
        <v/>
      </c>
      <c r="I38" s="6" t="inlineStr">
        <is>
          <t>Gutter repair, see notable items</t>
        </is>
      </c>
    </row>
    <row r="39">
      <c r="A39" s="6" t="inlineStr">
        <is>
          <t>Legal &amp; Professional</t>
        </is>
      </c>
      <c r="B39" s="12" t="n">
        <v>900</v>
      </c>
      <c r="C39" s="13">
        <f>B39*$B$7/12</f>
        <v/>
      </c>
      <c r="D39" s="12" t="n">
        <v>0</v>
      </c>
      <c r="E39" s="12" t="n">
        <v>0</v>
      </c>
      <c r="F39" s="13">
        <f>E39-C39</f>
        <v/>
      </c>
      <c r="G39" s="15">
        <f>IF(B39&lt;&gt;0,E39/B39,0)</f>
        <v/>
      </c>
      <c r="I39" s="6" t="inlineStr"/>
    </row>
    <row r="40">
      <c r="A40" s="6" t="inlineStr">
        <is>
          <t>Bank fees / software</t>
        </is>
      </c>
      <c r="B40" s="12" t="n">
        <v>600</v>
      </c>
      <c r="C40" s="13">
        <f>B40*$B$7/12</f>
        <v/>
      </c>
      <c r="D40" s="12" t="n">
        <v>50</v>
      </c>
      <c r="E40" s="12" t="n">
        <v>150</v>
      </c>
      <c r="F40" s="13">
        <f>E40-C40</f>
        <v/>
      </c>
      <c r="G40" s="15">
        <f>IF(B40&lt;&gt;0,E40/B40,0)</f>
        <v/>
      </c>
      <c r="I40" s="6" t="inlineStr"/>
    </row>
    <row r="41">
      <c r="A41" s="6" t="inlineStr">
        <is>
          <t>Supplies</t>
        </is>
      </c>
      <c r="B41" s="12" t="n">
        <v>300</v>
      </c>
      <c r="C41" s="13">
        <f>B41*$B$7/12</f>
        <v/>
      </c>
      <c r="D41" s="12" t="n">
        <v>0</v>
      </c>
      <c r="E41" s="12" t="n">
        <v>45</v>
      </c>
      <c r="F41" s="13">
        <f>E41-C41</f>
        <v/>
      </c>
      <c r="G41" s="15">
        <f>IF(B41&lt;&gt;0,E41/B41,0)</f>
        <v/>
      </c>
      <c r="I41" s="6" t="inlineStr"/>
    </row>
    <row r="42">
      <c r="A42" s="6" t="inlineStr">
        <is>
          <t>Reserve contribution (transfer)</t>
        </is>
      </c>
      <c r="B42" s="12" t="n">
        <v>6000</v>
      </c>
      <c r="C42" s="13">
        <f>B42*$B$7/12</f>
        <v/>
      </c>
      <c r="D42" s="12" t="n">
        <v>500</v>
      </c>
      <c r="E42" s="12" t="n">
        <v>1500</v>
      </c>
      <c r="F42" s="13">
        <f>E42-C42</f>
        <v/>
      </c>
      <c r="G42" s="15">
        <f>IF(B42&lt;&gt;0,E42/B42,0)</f>
        <v/>
      </c>
      <c r="I42" s="6" t="inlineStr">
        <is>
          <t>Monthly transfer to reserve savings</t>
        </is>
      </c>
    </row>
    <row r="43">
      <c r="A43" s="6" t="inlineStr"/>
      <c r="B43" s="12" t="n"/>
      <c r="C43" s="13">
        <f>B43*$B$7/12</f>
        <v/>
      </c>
      <c r="D43" s="12" t="n"/>
      <c r="E43" s="12" t="n"/>
      <c r="F43" s="13">
        <f>E43-C43</f>
        <v/>
      </c>
      <c r="G43" s="15">
        <f>IF(B43&lt;&gt;0,E43/B43,0)</f>
        <v/>
      </c>
      <c r="I43" s="6" t="inlineStr"/>
    </row>
    <row r="44">
      <c r="A44" s="16" t="inlineStr">
        <is>
          <t>Total</t>
        </is>
      </c>
      <c r="B44" s="14">
        <f>SUM(B34:B43)</f>
        <v/>
      </c>
      <c r="C44" s="14">
        <f>SUM(C34:C43)</f>
        <v/>
      </c>
      <c r="D44" s="14">
        <f>SUM(D34:D43)</f>
        <v/>
      </c>
      <c r="E44" s="14">
        <f>SUM(E34:E43)</f>
        <v/>
      </c>
      <c r="F44" s="14">
        <f>SUM(F34:F43)</f>
        <v/>
      </c>
      <c r="G44" s="17">
        <f>IF(B44&lt;&gt;0,E44/B44,0)</f>
        <v/>
      </c>
      <c r="H44" s="18" t="n"/>
      <c r="I44" s="18" t="n"/>
    </row>
    <row r="46">
      <c r="A46" s="8" t="inlineStr">
        <is>
          <t>4. DELINQUENCIES (amount owed, by days past due)</t>
        </is>
      </c>
      <c r="B46" s="9" t="n"/>
      <c r="C46" s="9" t="n"/>
      <c r="D46" s="9" t="n"/>
      <c r="E46" s="9" t="n"/>
      <c r="F46" s="9" t="n"/>
      <c r="G46" s="9" t="n"/>
      <c r="H46" s="9" t="n"/>
      <c r="I46" s="9" t="n"/>
    </row>
    <row r="47" ht="30" customHeight="1">
      <c r="A47" s="11" t="inlineStr">
        <is>
          <t>Unit</t>
        </is>
      </c>
      <c r="B47" s="11" t="inlineStr">
        <is>
          <t>Owner (optional)</t>
        </is>
      </c>
      <c r="C47" s="11" t="inlineStr">
        <is>
          <t>1-30 days</t>
        </is>
      </c>
      <c r="D47" s="11" t="inlineStr">
        <is>
          <t>31-60 days</t>
        </is>
      </c>
      <c r="E47" s="11" t="inlineStr">
        <is>
          <t>61-90 days</t>
        </is>
      </c>
      <c r="F47" s="11" t="inlineStr">
        <is>
          <t>90+ days</t>
        </is>
      </c>
      <c r="G47" s="11" t="inlineStr">
        <is>
          <t>Total owed</t>
        </is>
      </c>
      <c r="H47" s="11" t="inlineStr"/>
      <c r="I47" s="11" t="inlineStr">
        <is>
          <t>Notes / status</t>
        </is>
      </c>
    </row>
    <row r="48">
      <c r="A48" s="6" t="inlineStr">
        <is>
          <t>Unit 4</t>
        </is>
      </c>
      <c r="B48" s="6" t="inlineStr"/>
      <c r="C48" s="12" t="n">
        <v>249</v>
      </c>
      <c r="D48" s="12" t="n">
        <v>0</v>
      </c>
      <c r="E48" s="12" t="n">
        <v>0</v>
      </c>
      <c r="F48" s="12" t="n">
        <v>0</v>
      </c>
      <c r="G48" s="13">
        <f>SUM(C48:F48)</f>
        <v/>
      </c>
      <c r="I48" s="6" t="inlineStr">
        <is>
          <t>Reminder sent</t>
        </is>
      </c>
    </row>
    <row r="49">
      <c r="A49" s="6" t="inlineStr">
        <is>
          <t>Unit 7</t>
        </is>
      </c>
      <c r="B49" s="6" t="inlineStr"/>
      <c r="C49" s="12" t="n">
        <v>249</v>
      </c>
      <c r="D49" s="12" t="n">
        <v>249</v>
      </c>
      <c r="E49" s="12" t="n">
        <v>0</v>
      </c>
      <c r="F49" s="12" t="n">
        <v>0</v>
      </c>
      <c r="G49" s="13">
        <f>SUM(C49:F49)</f>
        <v/>
      </c>
      <c r="I49" s="6" t="inlineStr">
        <is>
          <t>On a payment plan</t>
        </is>
      </c>
    </row>
    <row r="50">
      <c r="A50" s="6" t="inlineStr"/>
      <c r="B50" s="6" t="inlineStr"/>
      <c r="C50" s="12" t="n"/>
      <c r="D50" s="12" t="n"/>
      <c r="E50" s="12" t="n"/>
      <c r="F50" s="12" t="n"/>
      <c r="G50" s="13">
        <f>SUM(C50:F50)</f>
        <v/>
      </c>
      <c r="I50" s="6" t="inlineStr"/>
    </row>
    <row r="51">
      <c r="A51" s="6" t="inlineStr"/>
      <c r="B51" s="6" t="inlineStr"/>
      <c r="C51" s="12" t="n"/>
      <c r="D51" s="12" t="n"/>
      <c r="E51" s="12" t="n"/>
      <c r="F51" s="12" t="n"/>
      <c r="G51" s="13">
        <f>SUM(C51:F51)</f>
        <v/>
      </c>
      <c r="I51" s="6" t="inlineStr"/>
    </row>
    <row r="52">
      <c r="A52" s="5" t="inlineStr">
        <is>
          <t>Total</t>
        </is>
      </c>
      <c r="C52" s="14">
        <f>SUM(C48:C51)</f>
        <v/>
      </c>
      <c r="D52" s="14">
        <f>SUM(D48:D51)</f>
        <v/>
      </c>
      <c r="E52" s="14">
        <f>SUM(E48:E51)</f>
        <v/>
      </c>
      <c r="F52" s="14">
        <f>SUM(F48:F51)</f>
        <v/>
      </c>
      <c r="G52" s="14">
        <f>SUM(G48:G51)</f>
        <v/>
      </c>
    </row>
    <row r="53">
      <c r="A53" t="inlineStr">
        <is>
          <t>Units with a balance</t>
        </is>
      </c>
      <c r="G53" s="19">
        <f>COUNTIF(G48:G51,"&gt;0")</f>
        <v/>
      </c>
    </row>
    <row r="55">
      <c r="A55" s="8" t="inlineStr">
        <is>
          <t>5. RESERVE FUND</t>
        </is>
      </c>
      <c r="B55" s="9" t="n"/>
      <c r="C55" s="9" t="n"/>
      <c r="D55" s="9" t="n"/>
      <c r="E55" s="9" t="n"/>
      <c r="F55" s="9" t="n"/>
      <c r="G55" s="9" t="n"/>
      <c r="H55" s="9" t="n"/>
      <c r="I55" s="9" t="n"/>
    </row>
    <row r="56">
      <c r="A56" t="inlineStr">
        <is>
          <t>Beginning balance (start of month)</t>
        </is>
      </c>
      <c r="B56" s="12" t="n">
        <v>41200</v>
      </c>
    </row>
    <row r="57">
      <c r="A57" t="inlineStr">
        <is>
          <t>Contributions this month</t>
        </is>
      </c>
      <c r="B57" s="12" t="n">
        <v>500</v>
      </c>
    </row>
    <row r="58">
      <c r="A58" t="inlineStr">
        <is>
          <t>Interest this month</t>
        </is>
      </c>
      <c r="B58" s="12" t="n">
        <v>16</v>
      </c>
    </row>
    <row r="59">
      <c r="A59" t="inlineStr">
        <is>
          <t>Reserve spending this month</t>
        </is>
      </c>
      <c r="B59" s="12" t="n">
        <v>0</v>
      </c>
    </row>
    <row r="60">
      <c r="A60" s="5" t="inlineStr">
        <is>
          <t>Ending balance</t>
        </is>
      </c>
      <c r="B60" s="14">
        <f>B56+B57+B58-B59</f>
        <v/>
      </c>
    </row>
    <row r="61">
      <c r="A61" t="inlineStr">
        <is>
          <t>Reserve study recommended balance (optional)</t>
        </is>
      </c>
      <c r="B61" s="12" t="n"/>
      <c r="C61" s="4" t="inlineStr">
        <is>
          <t>From your reserve study, if you have one</t>
        </is>
      </c>
    </row>
    <row r="62">
      <c r="A62" t="inlineStr">
        <is>
          <t>Percent of recommended</t>
        </is>
      </c>
      <c r="B62" s="15">
        <f>IF(B61&gt;0,B60/B61,"n/a")</f>
        <v/>
      </c>
    </row>
    <row r="64">
      <c r="A64" s="8" t="inlineStr">
        <is>
          <t>6. NOTABLE ITEMS AND DECISIONS FOR THE BOARD</t>
        </is>
      </c>
      <c r="B64" s="9" t="n"/>
      <c r="C64" s="9" t="n"/>
      <c r="D64" s="9" t="n"/>
      <c r="E64" s="9" t="n"/>
      <c r="F64" s="9" t="n"/>
      <c r="G64" s="9" t="n"/>
      <c r="H64" s="9" t="n"/>
      <c r="I64" s="9" t="n"/>
    </row>
    <row r="65">
      <c r="A65" s="6" t="inlineStr">
        <is>
          <t>Gutter repair on Building B: $1,765, paid from operating (under the repairs line for the year).</t>
        </is>
      </c>
    </row>
    <row r="66">
      <c r="A66" s="6" t="inlineStr">
        <is>
          <t>Insurance renewal quote due in November; agent has asked for the reserve study.</t>
        </is>
      </c>
    </row>
    <row r="67">
      <c r="A67" s="6" t="inlineStr"/>
    </row>
    <row r="68">
      <c r="A68" s="6" t="inlineStr"/>
    </row>
  </sheetData>
  <mergeCells count="4">
    <mergeCell ref="A65:I65"/>
    <mergeCell ref="A67:I67"/>
    <mergeCell ref="A68:I68"/>
    <mergeCell ref="A66:I66"/>
  </mergeCells>
  <pageMargins left="0.75" right="0.75" top="1" bottom="1" header="0.5" footer="0.5"/>
  <pageSetup orientation="landscape" fitToHeight="0" fitToWidth="1"/>
  <headerFooter>
    <oddHeader/>
    <oddFooter>&amp;C&amp;8 Template from GnomeOwner · gnomeowner.com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A23"/>
  <sheetViews>
    <sheetView tabSelected="0" workbookViewId="0">
      <selection activeCell="A1" sqref="A1"/>
    </sheetView>
  </sheetViews>
  <sheetFormatPr baseColWidth="8" defaultRowHeight="15"/>
  <cols>
    <col width="110" customWidth="1" min="1" max="1"/>
  </cols>
  <sheetData>
    <row r="1">
      <c r="A1" s="1" t="inlineStr">
        <is>
          <t>HOA Monthly Treasurer Report Template</t>
        </is>
      </c>
    </row>
    <row r="3">
      <c r="A3" s="2" t="inlineStr">
        <is>
          <t>WHAT THIS IS</t>
        </is>
      </c>
    </row>
    <row r="4">
      <c r="A4" s="3" t="inlineStr">
        <is>
          <t>A one-page monthly treasurer report for a small or self-managed HOA or condo board: cash by account, income and expenses against the budget, delinquencies, the reserve fund, and notable items.</t>
        </is>
      </c>
    </row>
    <row r="5">
      <c r="A5" s="3" t="inlineStr">
        <is>
          <t>The numbers already in the sheet are an ILLUSTRATIVE 10-unit example for the month of March, not real data. Replace them with your own.</t>
        </is>
      </c>
    </row>
    <row r="6">
      <c r="A6" s="3" t="inlineStr"/>
    </row>
    <row r="7">
      <c r="A7" s="3" t="inlineStr">
        <is>
          <t>HOW TO FILL IT IN EACH MONTH (about the order you'll want)</t>
        </is>
      </c>
    </row>
    <row r="8">
      <c r="A8" s="3" t="inlineStr">
        <is>
          <t>1. Type the association name, the report month, and 'Months elapsed in the fiscal year' (March in a January-start year = 3).</t>
        </is>
      </c>
    </row>
    <row r="9">
      <c r="A9" s="3" t="inlineStr">
        <is>
          <t>2. Cash balances: for each bank account, enter the beginning balance, the month's deposits and withdrawals, and the ending balance printed on the bank statement. The Difference column should be 0. If it isn't, find the missing transaction before you go further.</t>
        </is>
      </c>
    </row>
    <row r="10">
      <c r="A10" s="3" t="inlineStr">
        <is>
          <t xml:space="preserve">   A transfer between your own accounts (for example, the monthly move to reserve savings) shows up twice: a withdrawal from one account and a deposit to the other. That is expected.</t>
        </is>
      </c>
    </row>
    <row r="11">
      <c r="A11" s="3" t="inlineStr">
        <is>
          <t>3. Income and expenses: enter each category's annual budget (from your adopted budget), this month's actual, and the year-to-date actual. 'Budget to date' assumes even spending through the year; insurance and other once-a-year bills will look over or under in the month they're paid. Say so in the notes.</t>
        </is>
      </c>
    </row>
    <row r="12">
      <c r="A12" s="3" t="inlineStr">
        <is>
          <t>4. Delinquencies: list each unit that owes money and put the amount in the column for how old it is (days past the due date).</t>
        </is>
      </c>
    </row>
    <row r="13">
      <c r="A13" s="3" t="inlineStr">
        <is>
          <t>5. Reserve fund: beginning balance, contributions, interest, and any reserve spending. The ending balance should match the reserve account's statement.</t>
        </is>
      </c>
    </row>
    <row r="14">
      <c r="A14" s="3" t="inlineStr">
        <is>
          <t>6. Notable items: anything the board should know or decide (a big repair, an insurance renewal, a vendor change, an owner on a payment plan).</t>
        </is>
      </c>
    </row>
    <row r="15">
      <c r="A15" s="3" t="inlineStr">
        <is>
          <t>7. The Summary block at the top fills itself in. Print the Report sheet or save it as a PDF for the board packet.</t>
        </is>
      </c>
    </row>
    <row r="16">
      <c r="A16" s="3" t="inlineStr"/>
    </row>
    <row r="17">
      <c r="A17" s="2" t="inlineStr">
        <is>
          <t>COLOR KEY</t>
        </is>
      </c>
    </row>
    <row r="18">
      <c r="A18" s="3" t="inlineStr">
        <is>
          <t>Yellow cells with blue text = things you type. Black text = formulas (leave them alone).</t>
        </is>
      </c>
    </row>
    <row r="19">
      <c r="A19" s="3" t="inlineStr"/>
    </row>
    <row r="20">
      <c r="A20" s="3" t="inlineStr">
        <is>
          <t>Privacy: delinquency lists name owners. Share them with the board; check your governing documents and state law before sharing them more widely.</t>
        </is>
      </c>
    </row>
    <row r="21">
      <c r="A21" s="3" t="inlineStr">
        <is>
          <t>This template is general information, not legal, tax or accounting advice.</t>
        </is>
      </c>
    </row>
    <row r="23">
      <c r="A23" s="4" t="inlineStr">
        <is>
          <t>Template from GnomeOwner · gnomeowner.com</t>
        </is>
      </c>
    </row>
  </sheetData>
  <pageMargins left="0.75" right="0.75" top="1" bottom="1" header="0.5" footer="0.5"/>
  <pageSetup orientation="landscape" fitToHeight="0" fitToWidth="1"/>
  <headerFooter>
    <oddHeader/>
    <oddFooter>&amp;C&amp;8 Template from GnomeOwner · gnomeowner.com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2026-10-10T16:37:34Z</dcterms:created>
  <dcterms:modified xmlns:dcterms="http://purl.org/dc/terms/" xmlns:xsi="http://www.w3.org/2001/XMLSchema-instance" xsi:type="dcterms:W3CDTF">2026-10-10T18:10:22Z</dcterms:modified>
</cp:coreProperties>
</file>